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X:\2019\025_Rekonstrukce mostu v km 0,989 na trati Havlíčkův Brod – Pardubice –Rosice nL\G_Náklady\G.3_Soupisy prací\"/>
    </mc:Choice>
  </mc:AlternateContent>
  <xr:revisionPtr revIDLastSave="0" documentId="13_ncr:1_{28040A9E-0420-49C4-8284-4372700142B5}" xr6:coauthVersionLast="45" xr6:coauthVersionMax="45" xr10:uidLastSave="{00000000-0000-0000-0000-000000000000}"/>
  <bookViews>
    <workbookView xWindow="3675" yWindow="780" windowWidth="23595" windowHeight="14520" xr2:uid="{00000000-000D-0000-FFFF-FFFF00000000}"/>
  </bookViews>
  <sheets>
    <sheet name="SO 07" sheetId="8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8" l="1"/>
  <c r="Q8" i="8" s="1"/>
  <c r="I8" i="8" s="1"/>
  <c r="I13" i="8"/>
  <c r="O13" i="8" s="1"/>
  <c r="I17" i="8"/>
  <c r="O17" i="8" s="1"/>
  <c r="I21" i="8"/>
  <c r="O21" i="8" s="1"/>
  <c r="I25" i="8"/>
  <c r="O25" i="8" s="1"/>
  <c r="I29" i="8"/>
  <c r="O29" i="8" s="1"/>
  <c r="I34" i="8"/>
  <c r="O34" i="8" s="1"/>
  <c r="I38" i="8"/>
  <c r="O38" i="8" s="1"/>
  <c r="I42" i="8"/>
  <c r="O42" i="8" s="1"/>
  <c r="I47" i="8"/>
  <c r="O47" i="8" s="1"/>
  <c r="I51" i="8"/>
  <c r="Q46" i="8" s="1"/>
  <c r="I46" i="8" s="1"/>
  <c r="I55" i="8"/>
  <c r="O55" i="8" s="1"/>
  <c r="I59" i="8"/>
  <c r="O59" i="8" s="1"/>
  <c r="I63" i="8"/>
  <c r="O63" i="8" s="1"/>
  <c r="I68" i="8"/>
  <c r="O68" i="8" s="1"/>
  <c r="R67" i="8" s="1"/>
  <c r="O67" i="8" s="1"/>
  <c r="R33" i="8" l="1"/>
  <c r="O33" i="8" s="1"/>
  <c r="R46" i="8"/>
  <c r="O46" i="8" s="1"/>
  <c r="Q67" i="8"/>
  <c r="I67" i="8" s="1"/>
  <c r="Q33" i="8"/>
  <c r="I33" i="8" s="1"/>
  <c r="I3" i="8" s="1"/>
  <c r="O51" i="8"/>
  <c r="O9" i="8"/>
  <c r="R8" i="8" s="1"/>
  <c r="O8" i="8" s="1"/>
  <c r="O2" i="8" s="1"/>
</calcChain>
</file>

<file path=xl/sharedStrings.xml><?xml version="1.0" encoding="utf-8"?>
<sst xmlns="http://schemas.openxmlformats.org/spreadsheetml/2006/main" count="246" uniqueCount="90">
  <si>
    <t>ASPE10</t>
  </si>
  <si>
    <t>S</t>
  </si>
  <si>
    <t>Firma: Firma</t>
  </si>
  <si>
    <t>Příloha k formuláři pro ocenění nabídky</t>
  </si>
  <si>
    <t xml:space="preserve">Stavba: </t>
  </si>
  <si>
    <t>2019-025</t>
  </si>
  <si>
    <t>Rekonstrukce mostu v km 0,989 na trati Havlíčkův Brod - Pardubice-Rosice n/L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</si>
  <si>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</si>
  <si>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</si>
  <si>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</si>
  <si>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</si>
  <si>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</si>
  <si>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</si>
  <si>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</si>
  <si>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</si>
  <si>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</si>
  <si>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</si>
  <si>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</si>
  <si>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</si>
  <si>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</si>
  <si>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</si>
  <si>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</si>
  <si>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</si>
  <si>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</si>
  <si>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</si>
  <si>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</si>
  <si>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</si>
  <si>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</si>
  <si>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</si>
  <si>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</si>
  <si>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</si>
  <si>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</si>
  <si>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P</t>
  </si>
  <si>
    <t/>
  </si>
  <si>
    <t>PP</t>
  </si>
  <si>
    <t>VV</t>
  </si>
  <si>
    <t>TS</t>
  </si>
  <si>
    <t>7</t>
  </si>
  <si>
    <t>8</t>
  </si>
  <si>
    <t>11</t>
  </si>
  <si>
    <t>12</t>
  </si>
  <si>
    <t>T</t>
  </si>
  <si>
    <t>13</t>
  </si>
  <si>
    <t>M2</t>
  </si>
  <si>
    <t>14</t>
  </si>
  <si>
    <t>15</t>
  </si>
  <si>
    <t>M3</t>
  </si>
  <si>
    <t>M</t>
  </si>
  <si>
    <t>Zemní práce</t>
  </si>
  <si>
    <t>SO 07</t>
  </si>
  <si>
    <t>Ochrana vodovodu B:PARK Stojírenská a.s.</t>
  </si>
  <si>
    <t>115101201R00</t>
  </si>
  <si>
    <t>Čerpání vody na výšku do 10 m, přítok do 500 l/min</t>
  </si>
  <si>
    <t>h</t>
  </si>
  <si>
    <t>1: Dle technické zprávy, výkresových příloh projektové dokumentace</t>
  </si>
  <si>
    <t>132201209R00</t>
  </si>
  <si>
    <t>Příplatek za lepivost - hloubení rýh 200cm v hor.3</t>
  </si>
  <si>
    <t>1: Dle technické zprávy, výkresových příloh projektové dokumentace, TKP staveb státních drah a výkazů materiálu projektu a souhrnných částí dokumentace stavby. 
2: 120m/0,611m*0,08t+36ks*0,08t+16ks*0,08t+27ks*0,08t</t>
  </si>
  <si>
    <t>132201211R00</t>
  </si>
  <si>
    <t>Hloubení rýh š.do 200 cm hor.3 do 100 m3,STROJNĚ</t>
  </si>
  <si>
    <t>161101101R00</t>
  </si>
  <si>
    <t>Svislé přemístění výkopku z hor.1-4 do 2,5 m</t>
  </si>
  <si>
    <t>Výkop pro demontáž 26,62 m3m ,  Výkop pro montáž 26,62 m3,  Celkem 53,24 m3</t>
  </si>
  <si>
    <t>174101101R00</t>
  </si>
  <si>
    <t>Zásyp jam, rýh, šachet se zhutněním</t>
  </si>
  <si>
    <t>Zásyp rýhy po odstranění potrubí - 26,62 m3,  Zásyp rýhy po pložení nového potrubí - 17,72 m3, Celkem 44,34 m3</t>
  </si>
  <si>
    <t>175101101RT2</t>
  </si>
  <si>
    <t>Obsyp potrubí bez prohození sypaniny, s dodáním štěrkopísku frakce 0 - 22 mm</t>
  </si>
  <si>
    <t>Vodorovné konstrukce</t>
  </si>
  <si>
    <t>451573111R00</t>
  </si>
  <si>
    <t>Lože pod potrubí ze štěrkopísku do 63 mm</t>
  </si>
  <si>
    <t>Bloky pro potrubí z betonu C 12/15</t>
  </si>
  <si>
    <t>452353101R00</t>
  </si>
  <si>
    <t>Bednění bloků pod potrubí</t>
  </si>
  <si>
    <t>Trubní vedení</t>
  </si>
  <si>
    <t>871241121R00</t>
  </si>
  <si>
    <t>Montáž potrubí polyetylenového ve výkopu d 90 mm</t>
  </si>
  <si>
    <t>892353111R00</t>
  </si>
  <si>
    <t>Desinfekce vodovodního potrubí do DN 200</t>
  </si>
  <si>
    <t>Předběžná délka mezi stávajícími armaturami.</t>
  </si>
  <si>
    <t>899721112R00</t>
  </si>
  <si>
    <t>Fólie výstražná z PVC, šířka 30 cm</t>
  </si>
  <si>
    <t>Přeběžná cena</t>
  </si>
  <si>
    <t>Kabel signalizační CYKY 2x1,5 mm2</t>
  </si>
  <si>
    <t>Předběžná cena</t>
  </si>
  <si>
    <t>Demontáž trubek z plastu ve výkopu d 90 mm</t>
  </si>
  <si>
    <t>99</t>
  </si>
  <si>
    <t>Staveništní přesun hmot</t>
  </si>
  <si>
    <t>998276101R00</t>
  </si>
  <si>
    <t>Přesun hmot, trubní vedení plastová, otevř. výkop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</si>
</sst>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0"/>
      <name val="Arial"/>
    </font>
    <font>
      <b/>
      <sz val="16"/>
      <color indexed="8"/>
      <name val="Arial"/>
    </font>
    <font>
      <b/>
      <sz val="11"/>
      <name val="Arial"/>
    </font>
    <font>
      <sz val="10"/>
      <color indexed="9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8193" name="Picture 1">
          <a:extLst>
            <a:ext uri="{FF2B5EF4-FFF2-40B4-BE49-F238E27FC236}">
              <a16:creationId xmlns:a16="http://schemas.microsoft.com/office/drawing/2014/main" id="{3335273B-799A-42F8-B102-8C5D901A94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71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0+O8+O33+O46+O67</f>
        <v>0</v>
      </c>
      <c r="P2" t="s">
        <v>12</v>
      </c>
    </row>
    <row r="3" spans="1:18" ht="15" customHeight="1" x14ac:dyDescent="0.2">
      <c r="A3" t="s">
        <v>1</v>
      </c>
      <c r="B3" s="6" t="s">
        <v>4</v>
      </c>
      <c r="C3" s="29" t="s">
        <v>5</v>
      </c>
      <c r="D3" s="30"/>
      <c r="E3" s="7" t="s">
        <v>6</v>
      </c>
      <c r="F3" s="1"/>
      <c r="G3" s="4"/>
      <c r="H3" s="3" t="s">
        <v>49</v>
      </c>
      <c r="I3" s="27">
        <f>0+I8+I33+I46+I67</f>
        <v>0</v>
      </c>
      <c r="O3" t="s">
        <v>9</v>
      </c>
      <c r="P3" t="s">
        <v>13</v>
      </c>
    </row>
    <row r="4" spans="1:18" ht="15" customHeight="1" x14ac:dyDescent="0.2">
      <c r="A4" t="s">
        <v>7</v>
      </c>
      <c r="B4" s="9" t="s">
        <v>8</v>
      </c>
      <c r="C4" s="31" t="s">
        <v>49</v>
      </c>
      <c r="D4" s="32"/>
      <c r="E4" s="10" t="s">
        <v>50</v>
      </c>
      <c r="F4" s="5"/>
      <c r="G4" s="5"/>
      <c r="H4" s="11"/>
      <c r="I4" s="11"/>
      <c r="O4" t="s">
        <v>10</v>
      </c>
      <c r="P4" t="s">
        <v>13</v>
      </c>
    </row>
    <row r="5" spans="1:18" ht="12.75" customHeight="1" x14ac:dyDescent="0.2">
      <c r="A5" s="28" t="s">
        <v>14</v>
      </c>
      <c r="B5" s="28" t="s">
        <v>16</v>
      </c>
      <c r="C5" s="28" t="s">
        <v>18</v>
      </c>
      <c r="D5" s="28" t="s">
        <v>19</v>
      </c>
      <c r="E5" s="28" t="s">
        <v>20</v>
      </c>
      <c r="F5" s="28" t="s">
        <v>22</v>
      </c>
      <c r="G5" s="28" t="s">
        <v>24</v>
      </c>
      <c r="H5" s="28" t="s">
        <v>26</v>
      </c>
      <c r="I5" s="28"/>
      <c r="O5" t="s">
        <v>11</v>
      </c>
      <c r="P5" t="s">
        <v>13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8" t="s">
        <v>27</v>
      </c>
      <c r="I6" s="8" t="s">
        <v>29</v>
      </c>
    </row>
    <row r="7" spans="1:18" ht="12.75" customHeight="1" x14ac:dyDescent="0.2">
      <c r="A7" s="8" t="s">
        <v>15</v>
      </c>
      <c r="B7" s="8" t="s">
        <v>17</v>
      </c>
      <c r="C7" s="8" t="s">
        <v>13</v>
      </c>
      <c r="D7" s="8" t="s">
        <v>12</v>
      </c>
      <c r="E7" s="8" t="s">
        <v>21</v>
      </c>
      <c r="F7" s="8" t="s">
        <v>23</v>
      </c>
      <c r="G7" s="8" t="s">
        <v>25</v>
      </c>
      <c r="H7" s="8" t="s">
        <v>28</v>
      </c>
      <c r="I7" s="8" t="s">
        <v>30</v>
      </c>
    </row>
    <row r="8" spans="1:18" ht="12.75" customHeight="1" x14ac:dyDescent="0.2">
      <c r="A8" s="11" t="s">
        <v>31</v>
      </c>
      <c r="B8" s="11"/>
      <c r="C8" s="13" t="s">
        <v>17</v>
      </c>
      <c r="D8" s="11"/>
      <c r="E8" s="14" t="s">
        <v>48</v>
      </c>
      <c r="F8" s="11"/>
      <c r="G8" s="11"/>
      <c r="H8" s="11"/>
      <c r="I8" s="15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12" t="s">
        <v>32</v>
      </c>
      <c r="B9" s="16" t="s">
        <v>17</v>
      </c>
      <c r="C9" s="16" t="s">
        <v>51</v>
      </c>
      <c r="D9" s="12" t="s">
        <v>33</v>
      </c>
      <c r="E9" s="17" t="s">
        <v>52</v>
      </c>
      <c r="F9" s="18" t="s">
        <v>53</v>
      </c>
      <c r="G9" s="19">
        <v>20</v>
      </c>
      <c r="H9" s="20">
        <v>0</v>
      </c>
      <c r="I9" s="20">
        <f>ROUND(ROUND(H9,2)*ROUND(G9,3),2)</f>
        <v>0</v>
      </c>
      <c r="O9">
        <f>(I9*21)/100</f>
        <v>0</v>
      </c>
      <c r="P9" t="s">
        <v>13</v>
      </c>
    </row>
    <row r="10" spans="1:18" x14ac:dyDescent="0.2">
      <c r="A10" s="21" t="s">
        <v>34</v>
      </c>
      <c r="E10" s="22" t="s">
        <v>33</v>
      </c>
    </row>
    <row r="11" spans="1:18" x14ac:dyDescent="0.2">
      <c r="A11" s="23" t="s">
        <v>35</v>
      </c>
      <c r="E11" s="24" t="s">
        <v>54</v>
      </c>
    </row>
    <row r="12" spans="1:18" x14ac:dyDescent="0.2">
      <c r="A12" t="s">
        <v>36</v>
      </c>
      <c r="E12" s="22" t="s">
        <v>33</v>
      </c>
    </row>
    <row r="13" spans="1:18" x14ac:dyDescent="0.2">
      <c r="A13" s="12" t="s">
        <v>32</v>
      </c>
      <c r="B13" s="16" t="s">
        <v>13</v>
      </c>
      <c r="C13" s="16" t="s">
        <v>55</v>
      </c>
      <c r="D13" s="12" t="s">
        <v>33</v>
      </c>
      <c r="E13" s="17" t="s">
        <v>56</v>
      </c>
      <c r="F13" s="18" t="s">
        <v>46</v>
      </c>
      <c r="G13" s="19">
        <v>53.24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13</v>
      </c>
    </row>
    <row r="14" spans="1:18" x14ac:dyDescent="0.2">
      <c r="A14" s="21" t="s">
        <v>34</v>
      </c>
      <c r="E14" s="22" t="s">
        <v>33</v>
      </c>
    </row>
    <row r="15" spans="1:18" ht="51" x14ac:dyDescent="0.2">
      <c r="A15" s="23" t="s">
        <v>35</v>
      </c>
      <c r="E15" s="24" t="s">
        <v>57</v>
      </c>
    </row>
    <row r="16" spans="1:18" x14ac:dyDescent="0.2">
      <c r="A16" t="s">
        <v>36</v>
      </c>
      <c r="E16" s="22" t="s">
        <v>33</v>
      </c>
    </row>
    <row r="17" spans="1:16" x14ac:dyDescent="0.2">
      <c r="A17" s="12" t="s">
        <v>32</v>
      </c>
      <c r="B17" s="16" t="s">
        <v>12</v>
      </c>
      <c r="C17" s="16" t="s">
        <v>58</v>
      </c>
      <c r="D17" s="12" t="s">
        <v>33</v>
      </c>
      <c r="E17" s="17" t="s">
        <v>59</v>
      </c>
      <c r="F17" s="18" t="s">
        <v>46</v>
      </c>
      <c r="G17" s="19">
        <v>53.24</v>
      </c>
      <c r="H17" s="20">
        <v>0</v>
      </c>
      <c r="I17" s="20">
        <f>ROUND(ROUND(H17,2)*ROUND(G17,3),2)</f>
        <v>0</v>
      </c>
      <c r="O17">
        <f>(I17*21)/100</f>
        <v>0</v>
      </c>
      <c r="P17" t="s">
        <v>13</v>
      </c>
    </row>
    <row r="18" spans="1:16" x14ac:dyDescent="0.2">
      <c r="A18" s="21" t="s">
        <v>34</v>
      </c>
      <c r="E18" s="22" t="s">
        <v>33</v>
      </c>
    </row>
    <row r="19" spans="1:16" x14ac:dyDescent="0.2">
      <c r="A19" s="23" t="s">
        <v>35</v>
      </c>
      <c r="E19" s="24" t="s">
        <v>54</v>
      </c>
    </row>
    <row r="20" spans="1:16" x14ac:dyDescent="0.2">
      <c r="A20" t="s">
        <v>36</v>
      </c>
      <c r="E20" s="22" t="s">
        <v>33</v>
      </c>
    </row>
    <row r="21" spans="1:16" x14ac:dyDescent="0.2">
      <c r="A21" s="12" t="s">
        <v>32</v>
      </c>
      <c r="B21" s="16" t="s">
        <v>21</v>
      </c>
      <c r="C21" s="16" t="s">
        <v>60</v>
      </c>
      <c r="D21" s="12" t="s">
        <v>33</v>
      </c>
      <c r="E21" s="17" t="s">
        <v>61</v>
      </c>
      <c r="F21" s="18" t="s">
        <v>46</v>
      </c>
      <c r="G21" s="19">
        <v>53.24</v>
      </c>
      <c r="H21" s="20">
        <v>0</v>
      </c>
      <c r="I21" s="20">
        <f>ROUND(ROUND(H21,2)*ROUND(G21,3),2)</f>
        <v>0</v>
      </c>
      <c r="O21">
        <f>(I21*21)/100</f>
        <v>0</v>
      </c>
      <c r="P21" t="s">
        <v>13</v>
      </c>
    </row>
    <row r="22" spans="1:16" x14ac:dyDescent="0.2">
      <c r="A22" s="21" t="s">
        <v>34</v>
      </c>
      <c r="E22" s="22" t="s">
        <v>33</v>
      </c>
    </row>
    <row r="23" spans="1:16" ht="25.5" x14ac:dyDescent="0.2">
      <c r="A23" s="23" t="s">
        <v>35</v>
      </c>
      <c r="E23" s="24" t="s">
        <v>62</v>
      </c>
    </row>
    <row r="24" spans="1:16" x14ac:dyDescent="0.2">
      <c r="A24" t="s">
        <v>36</v>
      </c>
      <c r="E24" s="22" t="s">
        <v>33</v>
      </c>
    </row>
    <row r="25" spans="1:16" x14ac:dyDescent="0.2">
      <c r="A25" s="12" t="s">
        <v>32</v>
      </c>
      <c r="B25" s="16" t="s">
        <v>23</v>
      </c>
      <c r="C25" s="16" t="s">
        <v>63</v>
      </c>
      <c r="D25" s="12" t="s">
        <v>33</v>
      </c>
      <c r="E25" s="17" t="s">
        <v>64</v>
      </c>
      <c r="F25" s="18" t="s">
        <v>46</v>
      </c>
      <c r="G25" s="19">
        <v>44.34</v>
      </c>
      <c r="H25" s="20">
        <v>0</v>
      </c>
      <c r="I25" s="20">
        <f>ROUND(ROUND(H25,2)*ROUND(G25,3),2)</f>
        <v>0</v>
      </c>
      <c r="O25">
        <f>(I25*21)/100</f>
        <v>0</v>
      </c>
      <c r="P25" t="s">
        <v>13</v>
      </c>
    </row>
    <row r="26" spans="1:16" x14ac:dyDescent="0.2">
      <c r="A26" s="21" t="s">
        <v>34</v>
      </c>
      <c r="E26" s="22" t="s">
        <v>33</v>
      </c>
    </row>
    <row r="27" spans="1:16" ht="25.5" x14ac:dyDescent="0.2">
      <c r="A27" s="23" t="s">
        <v>35</v>
      </c>
      <c r="E27" s="24" t="s">
        <v>65</v>
      </c>
    </row>
    <row r="28" spans="1:16" x14ac:dyDescent="0.2">
      <c r="A28" t="s">
        <v>36</v>
      </c>
      <c r="E28" s="22" t="s">
        <v>33</v>
      </c>
    </row>
    <row r="29" spans="1:16" x14ac:dyDescent="0.2">
      <c r="A29" s="12" t="s">
        <v>32</v>
      </c>
      <c r="B29" s="16" t="s">
        <v>25</v>
      </c>
      <c r="C29" s="16" t="s">
        <v>66</v>
      </c>
      <c r="D29" s="12" t="s">
        <v>33</v>
      </c>
      <c r="E29" s="17" t="s">
        <v>67</v>
      </c>
      <c r="F29" s="18" t="s">
        <v>46</v>
      </c>
      <c r="G29" s="19">
        <v>6.32</v>
      </c>
      <c r="H29" s="20">
        <v>0</v>
      </c>
      <c r="I29" s="20">
        <f>ROUND(ROUND(H29,2)*ROUND(G29,3),2)</f>
        <v>0</v>
      </c>
      <c r="O29">
        <f>(I29*21)/100</f>
        <v>0</v>
      </c>
      <c r="P29" t="s">
        <v>13</v>
      </c>
    </row>
    <row r="30" spans="1:16" x14ac:dyDescent="0.2">
      <c r="A30" s="21" t="s">
        <v>34</v>
      </c>
      <c r="E30" s="22" t="s">
        <v>33</v>
      </c>
    </row>
    <row r="31" spans="1:16" x14ac:dyDescent="0.2">
      <c r="A31" s="23" t="s">
        <v>35</v>
      </c>
      <c r="E31" s="24" t="s">
        <v>54</v>
      </c>
    </row>
    <row r="32" spans="1:16" x14ac:dyDescent="0.2">
      <c r="A32" t="s">
        <v>36</v>
      </c>
      <c r="E32" s="22" t="s">
        <v>33</v>
      </c>
    </row>
    <row r="33" spans="1:18" ht="12.75" customHeight="1" x14ac:dyDescent="0.2">
      <c r="A33" s="5" t="s">
        <v>31</v>
      </c>
      <c r="B33" s="5"/>
      <c r="C33" s="25" t="s">
        <v>21</v>
      </c>
      <c r="D33" s="5"/>
      <c r="E33" s="14" t="s">
        <v>68</v>
      </c>
      <c r="F33" s="5"/>
      <c r="G33" s="5"/>
      <c r="H33" s="5"/>
      <c r="I33" s="26">
        <f>0+Q33</f>
        <v>0</v>
      </c>
      <c r="O33">
        <f>0+R33</f>
        <v>0</v>
      </c>
      <c r="Q33">
        <f>0+I34+I38+I42</f>
        <v>0</v>
      </c>
      <c r="R33">
        <f>0+O34+O38+O42</f>
        <v>0</v>
      </c>
    </row>
    <row r="34" spans="1:18" x14ac:dyDescent="0.2">
      <c r="A34" s="12" t="s">
        <v>32</v>
      </c>
      <c r="B34" s="16" t="s">
        <v>37</v>
      </c>
      <c r="C34" s="16" t="s">
        <v>69</v>
      </c>
      <c r="D34" s="12" t="s">
        <v>33</v>
      </c>
      <c r="E34" s="17" t="s">
        <v>70</v>
      </c>
      <c r="F34" s="18" t="s">
        <v>46</v>
      </c>
      <c r="G34" s="19">
        <v>2.5</v>
      </c>
      <c r="H34" s="20">
        <v>0</v>
      </c>
      <c r="I34" s="20">
        <f>ROUND(ROUND(H34,2)*ROUND(G34,3),2)</f>
        <v>0</v>
      </c>
      <c r="O34">
        <f>(I34*21)/100</f>
        <v>0</v>
      </c>
      <c r="P34" t="s">
        <v>13</v>
      </c>
    </row>
    <row r="35" spans="1:18" x14ac:dyDescent="0.2">
      <c r="A35" s="21" t="s">
        <v>34</v>
      </c>
      <c r="E35" s="22" t="s">
        <v>33</v>
      </c>
    </row>
    <row r="36" spans="1:18" x14ac:dyDescent="0.2">
      <c r="A36" s="23" t="s">
        <v>35</v>
      </c>
      <c r="E36" s="24" t="s">
        <v>54</v>
      </c>
    </row>
    <row r="37" spans="1:18" x14ac:dyDescent="0.2">
      <c r="A37" t="s">
        <v>36</v>
      </c>
      <c r="E37" s="22" t="s">
        <v>33</v>
      </c>
    </row>
    <row r="38" spans="1:18" x14ac:dyDescent="0.2">
      <c r="A38" s="12" t="s">
        <v>32</v>
      </c>
      <c r="B38" s="16" t="s">
        <v>38</v>
      </c>
      <c r="C38" s="16" t="s">
        <v>69</v>
      </c>
      <c r="D38" s="12" t="s">
        <v>17</v>
      </c>
      <c r="E38" s="17" t="s">
        <v>71</v>
      </c>
      <c r="F38" s="18" t="s">
        <v>46</v>
      </c>
      <c r="G38" s="19">
        <v>0.05</v>
      </c>
      <c r="H38" s="20">
        <v>0</v>
      </c>
      <c r="I38" s="20">
        <f>ROUND(ROUND(H38,2)*ROUND(G38,3),2)</f>
        <v>0</v>
      </c>
      <c r="O38">
        <f>(I38*21)/100</f>
        <v>0</v>
      </c>
      <c r="P38" t="s">
        <v>13</v>
      </c>
    </row>
    <row r="39" spans="1:18" x14ac:dyDescent="0.2">
      <c r="A39" s="21" t="s">
        <v>34</v>
      </c>
      <c r="E39" s="22" t="s">
        <v>33</v>
      </c>
    </row>
    <row r="40" spans="1:18" x14ac:dyDescent="0.2">
      <c r="A40" s="23" t="s">
        <v>35</v>
      </c>
      <c r="E40" s="24" t="s">
        <v>54</v>
      </c>
    </row>
    <row r="41" spans="1:18" x14ac:dyDescent="0.2">
      <c r="A41" t="s">
        <v>36</v>
      </c>
      <c r="E41" s="22" t="s">
        <v>33</v>
      </c>
    </row>
    <row r="42" spans="1:18" x14ac:dyDescent="0.2">
      <c r="A42" s="12" t="s">
        <v>32</v>
      </c>
      <c r="B42" s="16" t="s">
        <v>28</v>
      </c>
      <c r="C42" s="16" t="s">
        <v>72</v>
      </c>
      <c r="D42" s="12" t="s">
        <v>33</v>
      </c>
      <c r="E42" s="17" t="s">
        <v>73</v>
      </c>
      <c r="F42" s="18" t="s">
        <v>43</v>
      </c>
      <c r="G42" s="19">
        <v>0.72</v>
      </c>
      <c r="H42" s="20">
        <v>0</v>
      </c>
      <c r="I42" s="20">
        <f>ROUND(ROUND(H42,2)*ROUND(G42,3),2)</f>
        <v>0</v>
      </c>
      <c r="O42">
        <f>(I42*21)/100</f>
        <v>0</v>
      </c>
      <c r="P42" t="s">
        <v>13</v>
      </c>
    </row>
    <row r="43" spans="1:18" x14ac:dyDescent="0.2">
      <c r="A43" s="21" t="s">
        <v>34</v>
      </c>
      <c r="E43" s="22" t="s">
        <v>33</v>
      </c>
    </row>
    <row r="44" spans="1:18" x14ac:dyDescent="0.2">
      <c r="A44" s="23" t="s">
        <v>35</v>
      </c>
      <c r="E44" s="24" t="s">
        <v>54</v>
      </c>
    </row>
    <row r="45" spans="1:18" x14ac:dyDescent="0.2">
      <c r="A45" t="s">
        <v>36</v>
      </c>
      <c r="E45" s="22" t="s">
        <v>33</v>
      </c>
    </row>
    <row r="46" spans="1:18" ht="12.75" customHeight="1" x14ac:dyDescent="0.2">
      <c r="A46" s="5" t="s">
        <v>31</v>
      </c>
      <c r="B46" s="5"/>
      <c r="C46" s="25" t="s">
        <v>38</v>
      </c>
      <c r="D46" s="5"/>
      <c r="E46" s="14" t="s">
        <v>74</v>
      </c>
      <c r="F46" s="5"/>
      <c r="G46" s="5"/>
      <c r="H46" s="5"/>
      <c r="I46" s="26">
        <f>0+Q46</f>
        <v>0</v>
      </c>
      <c r="O46">
        <f>0+R46</f>
        <v>0</v>
      </c>
      <c r="Q46">
        <f>0+I47+I51+I55+I59+I63</f>
        <v>0</v>
      </c>
      <c r="R46">
        <f>0+O47+O51+O55+O59+O63</f>
        <v>0</v>
      </c>
    </row>
    <row r="47" spans="1:18" x14ac:dyDescent="0.2">
      <c r="A47" s="12" t="s">
        <v>32</v>
      </c>
      <c r="B47" s="16" t="s">
        <v>30</v>
      </c>
      <c r="C47" s="16" t="s">
        <v>75</v>
      </c>
      <c r="D47" s="12" t="s">
        <v>33</v>
      </c>
      <c r="E47" s="17" t="s">
        <v>76</v>
      </c>
      <c r="F47" s="18" t="s">
        <v>47</v>
      </c>
      <c r="G47" s="19">
        <v>13</v>
      </c>
      <c r="H47" s="20">
        <v>0</v>
      </c>
      <c r="I47" s="20">
        <f>ROUND(ROUND(H47,2)*ROUND(G47,3),2)</f>
        <v>0</v>
      </c>
      <c r="O47">
        <f>(I47*21)/100</f>
        <v>0</v>
      </c>
      <c r="P47" t="s">
        <v>13</v>
      </c>
    </row>
    <row r="48" spans="1:18" x14ac:dyDescent="0.2">
      <c r="A48" s="21" t="s">
        <v>34</v>
      </c>
      <c r="E48" s="22" t="s">
        <v>33</v>
      </c>
    </row>
    <row r="49" spans="1:16" x14ac:dyDescent="0.2">
      <c r="A49" s="23" t="s">
        <v>35</v>
      </c>
      <c r="E49" s="24" t="s">
        <v>54</v>
      </c>
    </row>
    <row r="50" spans="1:16" x14ac:dyDescent="0.2">
      <c r="A50" t="s">
        <v>36</v>
      </c>
      <c r="E50" s="22" t="s">
        <v>33</v>
      </c>
    </row>
    <row r="51" spans="1:16" x14ac:dyDescent="0.2">
      <c r="A51" s="12" t="s">
        <v>32</v>
      </c>
      <c r="B51" s="16" t="s">
        <v>39</v>
      </c>
      <c r="C51" s="16" t="s">
        <v>77</v>
      </c>
      <c r="D51" s="12" t="s">
        <v>33</v>
      </c>
      <c r="E51" s="17" t="s">
        <v>78</v>
      </c>
      <c r="F51" s="18" t="s">
        <v>47</v>
      </c>
      <c r="G51" s="19">
        <v>100</v>
      </c>
      <c r="H51" s="20">
        <v>0</v>
      </c>
      <c r="I51" s="20">
        <f>ROUND(ROUND(H51,2)*ROUND(G51,3),2)</f>
        <v>0</v>
      </c>
      <c r="O51">
        <f>(I51*21)/100</f>
        <v>0</v>
      </c>
      <c r="P51" t="s">
        <v>13</v>
      </c>
    </row>
    <row r="52" spans="1:16" x14ac:dyDescent="0.2">
      <c r="A52" s="21" t="s">
        <v>34</v>
      </c>
      <c r="E52" s="22" t="s">
        <v>33</v>
      </c>
    </row>
    <row r="53" spans="1:16" x14ac:dyDescent="0.2">
      <c r="A53" s="23" t="s">
        <v>35</v>
      </c>
      <c r="E53" s="24" t="s">
        <v>79</v>
      </c>
    </row>
    <row r="54" spans="1:16" x14ac:dyDescent="0.2">
      <c r="A54" t="s">
        <v>36</v>
      </c>
      <c r="E54" s="22" t="s">
        <v>33</v>
      </c>
    </row>
    <row r="55" spans="1:16" x14ac:dyDescent="0.2">
      <c r="A55" s="12" t="s">
        <v>32</v>
      </c>
      <c r="B55" s="16" t="s">
        <v>40</v>
      </c>
      <c r="C55" s="16" t="s">
        <v>80</v>
      </c>
      <c r="D55" s="12" t="s">
        <v>33</v>
      </c>
      <c r="E55" s="17" t="s">
        <v>81</v>
      </c>
      <c r="F55" s="18" t="s">
        <v>47</v>
      </c>
      <c r="G55" s="19">
        <v>13</v>
      </c>
      <c r="H55" s="20">
        <v>0</v>
      </c>
      <c r="I55" s="20">
        <f>ROUND(ROUND(H55,2)*ROUND(G55,3),2)</f>
        <v>0</v>
      </c>
      <c r="O55">
        <f>(I55*21)/100</f>
        <v>0</v>
      </c>
      <c r="P55" t="s">
        <v>13</v>
      </c>
    </row>
    <row r="56" spans="1:16" x14ac:dyDescent="0.2">
      <c r="A56" s="21" t="s">
        <v>34</v>
      </c>
      <c r="E56" s="22" t="s">
        <v>33</v>
      </c>
    </row>
    <row r="57" spans="1:16" x14ac:dyDescent="0.2">
      <c r="A57" s="23" t="s">
        <v>35</v>
      </c>
      <c r="E57" s="24" t="s">
        <v>54</v>
      </c>
    </row>
    <row r="58" spans="1:16" x14ac:dyDescent="0.2">
      <c r="A58" t="s">
        <v>36</v>
      </c>
      <c r="E58" s="22" t="s">
        <v>33</v>
      </c>
    </row>
    <row r="59" spans="1:16" x14ac:dyDescent="0.2">
      <c r="A59" s="12" t="s">
        <v>32</v>
      </c>
      <c r="B59" s="16" t="s">
        <v>42</v>
      </c>
      <c r="C59" s="16" t="s">
        <v>82</v>
      </c>
      <c r="D59" s="12" t="s">
        <v>33</v>
      </c>
      <c r="E59" s="17" t="s">
        <v>83</v>
      </c>
      <c r="F59" s="18" t="s">
        <v>47</v>
      </c>
      <c r="G59" s="19">
        <v>16</v>
      </c>
      <c r="H59" s="20">
        <v>0</v>
      </c>
      <c r="I59" s="20">
        <f>ROUND(ROUND(H59,2)*ROUND(G59,3),2)</f>
        <v>0</v>
      </c>
      <c r="O59">
        <f>(I59*21)/100</f>
        <v>0</v>
      </c>
      <c r="P59" t="s">
        <v>13</v>
      </c>
    </row>
    <row r="60" spans="1:16" x14ac:dyDescent="0.2">
      <c r="A60" s="21" t="s">
        <v>34</v>
      </c>
      <c r="E60" s="22" t="s">
        <v>33</v>
      </c>
    </row>
    <row r="61" spans="1:16" x14ac:dyDescent="0.2">
      <c r="A61" s="23" t="s">
        <v>35</v>
      </c>
      <c r="E61" s="24" t="s">
        <v>54</v>
      </c>
    </row>
    <row r="62" spans="1:16" x14ac:dyDescent="0.2">
      <c r="A62" t="s">
        <v>36</v>
      </c>
      <c r="E62" s="22" t="s">
        <v>33</v>
      </c>
    </row>
    <row r="63" spans="1:16" x14ac:dyDescent="0.2">
      <c r="A63" s="12" t="s">
        <v>32</v>
      </c>
      <c r="B63" s="16" t="s">
        <v>44</v>
      </c>
      <c r="C63" s="16" t="s">
        <v>84</v>
      </c>
      <c r="D63" s="12" t="s">
        <v>33</v>
      </c>
      <c r="E63" s="17" t="s">
        <v>85</v>
      </c>
      <c r="F63" s="18" t="s">
        <v>47</v>
      </c>
      <c r="G63" s="19">
        <v>13</v>
      </c>
      <c r="H63" s="20">
        <v>0</v>
      </c>
      <c r="I63" s="20">
        <f>ROUND(ROUND(H63,2)*ROUND(G63,3),2)</f>
        <v>0</v>
      </c>
      <c r="O63">
        <f>(I63*21)/100</f>
        <v>0</v>
      </c>
      <c r="P63" t="s">
        <v>13</v>
      </c>
    </row>
    <row r="64" spans="1:16" x14ac:dyDescent="0.2">
      <c r="A64" s="21" t="s">
        <v>34</v>
      </c>
      <c r="E64" s="22" t="s">
        <v>33</v>
      </c>
    </row>
    <row r="65" spans="1:18" x14ac:dyDescent="0.2">
      <c r="A65" s="23" t="s">
        <v>35</v>
      </c>
      <c r="E65" s="24" t="s">
        <v>54</v>
      </c>
    </row>
    <row r="66" spans="1:18" x14ac:dyDescent="0.2">
      <c r="A66" t="s">
        <v>36</v>
      </c>
      <c r="E66" s="22" t="s">
        <v>33</v>
      </c>
    </row>
    <row r="67" spans="1:18" ht="12.75" customHeight="1" x14ac:dyDescent="0.2">
      <c r="A67" s="5" t="s">
        <v>31</v>
      </c>
      <c r="B67" s="5"/>
      <c r="C67" s="25" t="s">
        <v>86</v>
      </c>
      <c r="D67" s="5"/>
      <c r="E67" s="14" t="s">
        <v>87</v>
      </c>
      <c r="F67" s="5"/>
      <c r="G67" s="5"/>
      <c r="H67" s="5"/>
      <c r="I67" s="26">
        <f>0+Q67</f>
        <v>0</v>
      </c>
      <c r="O67">
        <f>0+R67</f>
        <v>0</v>
      </c>
      <c r="Q67">
        <f>0+I68</f>
        <v>0</v>
      </c>
      <c r="R67">
        <f>0+O68</f>
        <v>0</v>
      </c>
    </row>
    <row r="68" spans="1:18" x14ac:dyDescent="0.2">
      <c r="A68" s="12" t="s">
        <v>32</v>
      </c>
      <c r="B68" s="16" t="s">
        <v>45</v>
      </c>
      <c r="C68" s="16" t="s">
        <v>88</v>
      </c>
      <c r="D68" s="12" t="s">
        <v>33</v>
      </c>
      <c r="E68" s="17" t="s">
        <v>89</v>
      </c>
      <c r="F68" s="18" t="s">
        <v>41</v>
      </c>
      <c r="G68" s="19">
        <v>15.6</v>
      </c>
      <c r="H68" s="20">
        <v>0</v>
      </c>
      <c r="I68" s="20">
        <f>ROUND(ROUND(H68,2)*ROUND(G68,3),2)</f>
        <v>0</v>
      </c>
      <c r="O68">
        <f>(I68*21)/100</f>
        <v>0</v>
      </c>
      <c r="P68" t="s">
        <v>13</v>
      </c>
    </row>
    <row r="69" spans="1:18" x14ac:dyDescent="0.2">
      <c r="A69" s="21" t="s">
        <v>34</v>
      </c>
      <c r="E69" s="22" t="s">
        <v>33</v>
      </c>
    </row>
    <row r="70" spans="1:18" x14ac:dyDescent="0.2">
      <c r="A70" s="23" t="s">
        <v>35</v>
      </c>
      <c r="E70" s="24" t="s">
        <v>54</v>
      </c>
    </row>
    <row r="71" spans="1:18" x14ac:dyDescent="0.2">
      <c r="A71" t="s">
        <v>36</v>
      </c>
      <c r="E71" s="22" t="s">
        <v>33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Urbánková Jaroslava</cp:lastModifiedBy>
  <dcterms:created xsi:type="dcterms:W3CDTF">2020-07-08T09:31:27Z</dcterms:created>
  <dcterms:modified xsi:type="dcterms:W3CDTF">2020-07-08T09:38:20Z</dcterms:modified>
</cp:coreProperties>
</file>